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Profit &amp; Loss Calculation" sheetId="1" r:id="rId1"/>
    <sheet name="Farm Expense Calculation" sheetId="2" r:id="rId2"/>
  </sheets>
  <definedNames/>
  <calcPr fullCalcOnLoad="1"/>
</workbook>
</file>

<file path=xl/sharedStrings.xml><?xml version="1.0" encoding="utf-8"?>
<sst xmlns="http://schemas.openxmlformats.org/spreadsheetml/2006/main" count="99" uniqueCount="96">
  <si>
    <t>Sex:</t>
  </si>
  <si>
    <t>Purchase Wgt:</t>
  </si>
  <si>
    <t>Cost/CWT (Del):</t>
  </si>
  <si>
    <t xml:space="preserve"> </t>
  </si>
  <si>
    <t>Feed Cost/CWT:</t>
  </si>
  <si>
    <t>Purchase Date:</t>
  </si>
  <si>
    <t>Sale Date:</t>
  </si>
  <si>
    <t>Selling Cost/Hd:</t>
  </si>
  <si>
    <t>Per Head</t>
  </si>
  <si>
    <t>Total</t>
  </si>
  <si>
    <t>Interest Rate:</t>
  </si>
  <si>
    <t>First Cost of Cattle</t>
  </si>
  <si>
    <t>No. of Acres:</t>
  </si>
  <si>
    <t>Stock Rate/Acre:</t>
  </si>
  <si>
    <t>Owner Equity %:</t>
  </si>
  <si>
    <t>Number of Cattle Purchased</t>
  </si>
  <si>
    <t>Vaccination Cost</t>
  </si>
  <si>
    <t>Death Loss:</t>
  </si>
  <si>
    <t>Death Loss</t>
  </si>
  <si>
    <t>Days Owned:</t>
  </si>
  <si>
    <t>Grain Cost</t>
  </si>
  <si>
    <t>Daily Gain/Grass:</t>
  </si>
  <si>
    <t>Daily Gain/Feed:</t>
  </si>
  <si>
    <t>Total Daily Gain:</t>
  </si>
  <si>
    <t>Interest Expense on Cattle</t>
  </si>
  <si>
    <t>Grass Cost</t>
  </si>
  <si>
    <t>Total Cost of Cattle</t>
  </si>
  <si>
    <t>Selling Price:</t>
  </si>
  <si>
    <t>Sale Wgt:</t>
  </si>
  <si>
    <t>B/E per CWT:</t>
  </si>
  <si>
    <t>Net Selling Price net of Expenses</t>
  </si>
  <si>
    <t>Net Profit or Loss</t>
  </si>
  <si>
    <t>lbs gain/Hd:</t>
  </si>
  <si>
    <t>Performance Eff.:</t>
  </si>
  <si>
    <t>Joplin Regional Stockyards, Inc.</t>
  </si>
  <si>
    <t>Breakeven Analysis for Backgrounding Operation</t>
  </si>
  <si>
    <t>Yellow shaded areas are input fields</t>
  </si>
  <si>
    <t>Gray shaded areas are system calculated fields</t>
  </si>
  <si>
    <t>Med. &amp; Vet/Hd:</t>
  </si>
  <si>
    <t>Vehicle expenses</t>
  </si>
  <si>
    <t>Chemicals</t>
  </si>
  <si>
    <t>Custom Hire</t>
  </si>
  <si>
    <t>Depreciation &amp; Section 179 Expense</t>
  </si>
  <si>
    <t>Fertilizer &amp; Lime</t>
  </si>
  <si>
    <t>Freight &amp; Trucking</t>
  </si>
  <si>
    <t>Gas, fuel and oil</t>
  </si>
  <si>
    <t>Insurance</t>
  </si>
  <si>
    <t>Farm Interest (not including cattle)</t>
  </si>
  <si>
    <t>Labor Hired</t>
  </si>
  <si>
    <t>Other Employee Expenses</t>
  </si>
  <si>
    <t>Equipment Rental</t>
  </si>
  <si>
    <t>Land Rent</t>
  </si>
  <si>
    <t>Other Rent Expense</t>
  </si>
  <si>
    <t>Repairs &amp; Maintenance</t>
  </si>
  <si>
    <t>Seeds &amp; Plants</t>
  </si>
  <si>
    <t>Hay</t>
  </si>
  <si>
    <t>Storage &amp; Warehousing</t>
  </si>
  <si>
    <t>Supplies</t>
  </si>
  <si>
    <t>Taxes</t>
  </si>
  <si>
    <t>Utilities</t>
  </si>
  <si>
    <t>Veterinary Expense</t>
  </si>
  <si>
    <t>Other Expense</t>
  </si>
  <si>
    <t>Total Estimated Annual Expenses</t>
  </si>
  <si>
    <t>Backgrounding Operation</t>
  </si>
  <si>
    <t>Grass Cost Per Lb. of Gain Computation</t>
  </si>
  <si>
    <t>Total Head/Days</t>
  </si>
  <si>
    <t>Estimated Gain per Head/Day from Grass</t>
  </si>
  <si>
    <t>Total Estimated Lbs. of gain for your farm</t>
  </si>
  <si>
    <t>Grass Cost per Lb. of Gain</t>
  </si>
  <si>
    <t>Total Number of Acres Owned and Rented</t>
  </si>
  <si>
    <t>(This is probably between .75 to 1.20)</t>
  </si>
  <si>
    <t>The calculations below are computed from the information entered above</t>
  </si>
  <si>
    <t>Total Cost not Including Grass</t>
  </si>
  <si>
    <t>(a)</t>
  </si>
  <si>
    <t>(b)</t>
  </si>
  <si>
    <r>
      <t>Total Net Dollars Applied Toward Farm (</t>
    </r>
    <r>
      <rPr>
        <b/>
        <i/>
        <sz val="8"/>
        <rFont val="Arial"/>
        <family val="2"/>
      </rPr>
      <t>(a) plus (b)</t>
    </r>
    <r>
      <rPr>
        <b/>
        <i/>
        <sz val="12"/>
        <rFont val="Arial"/>
        <family val="2"/>
      </rPr>
      <t xml:space="preserve">) </t>
    </r>
  </si>
  <si>
    <t>*Grass Cost/lb:</t>
  </si>
  <si>
    <t>* - Go to the "Farm Expense Calculation" sheet to compute budgeted "Grass Cost per Lb. of Gain" figure</t>
  </si>
  <si>
    <t>The purpose of this worksheet is to estimate the cost of gaining one lb. on a calve from the grass</t>
  </si>
  <si>
    <t>grown on your farm and/or rented land.  The first step in this process is to determine how many acres</t>
  </si>
  <si>
    <t>Step One:</t>
  </si>
  <si>
    <t>Step Two:</t>
  </si>
  <si>
    <t xml:space="preserve">up to use your last year's "schedule F" and adjust for any changes you know will happen in the current </t>
  </si>
  <si>
    <t>year.  Do not include any expenses such as feed, vaccination and interest directly associated with</t>
  </si>
  <si>
    <t>backgrounding cattle.  That will be computed over on the "Profit &amp; Loss Calculation" sheet.</t>
  </si>
  <si>
    <t>Estimated Farm Expenses:</t>
  </si>
  <si>
    <t>Step three is to determine your desire scope for your backgrounding operation.  In this step you will</t>
  </si>
  <si>
    <t>Stocking Rate Per Acre</t>
  </si>
  <si>
    <t xml:space="preserve">determine how many days out of the year you will have cattle, how many cattle you will stock per acre, </t>
  </si>
  <si>
    <t>and how many lbs. these cattle will gain strictly from grass (does not include the gain attributable to</t>
  </si>
  <si>
    <t>supplemental feed).  This will allow you to estimate the "Cost per Lb. of Gain from Grass".</t>
  </si>
  <si>
    <t>Estimated # of days in year with Cattle</t>
  </si>
  <si>
    <t>Cost of Gain From Grass Calculation</t>
  </si>
  <si>
    <t>you own and/or rent.  The second step is to estimate as best you can the expenses of you farm.  This is set</t>
  </si>
  <si>
    <t>lbs Grain/Hd:</t>
  </si>
  <si>
    <t>lbs feed/Hd/day: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</si>
</sst>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d\-mmm\-yy;@"/>
    <numFmt numFmtId="167" formatCode="[$-409]d\-mmm\-yyyy;@"/>
    <numFmt numFmtId="168" formatCode="&quot;$&quot;#,##0.00"/>
    <numFmt numFmtId="169" formatCode="m/d/yy;@"/>
    <numFmt numFmtId="170" formatCode="mm/dd/yy;@"/>
    <numFmt numFmtId="171" formatCode="mm/dd/yyyy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4" fontId="1" fillId="2" borderId="0" xfId="17" applyNumberFormat="1" applyFont="1" applyFill="1" applyAlignment="1">
      <alignment/>
    </xf>
    <xf numFmtId="44" fontId="1" fillId="2" borderId="0" xfId="17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44" fontId="1" fillId="2" borderId="1" xfId="17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4" fontId="1" fillId="2" borderId="2" xfId="17" applyFont="1" applyFill="1" applyBorder="1" applyAlignment="1">
      <alignment/>
    </xf>
    <xf numFmtId="1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4" fontId="1" fillId="3" borderId="0" xfId="17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9" fontId="1" fillId="3" borderId="0" xfId="19" applyFont="1" applyFill="1" applyAlignment="1" applyProtection="1">
      <alignment horizontal="center"/>
      <protection locked="0"/>
    </xf>
    <xf numFmtId="10" fontId="1" fillId="3" borderId="0" xfId="0" applyNumberFormat="1" applyFont="1" applyFill="1" applyAlignment="1" applyProtection="1">
      <alignment/>
      <protection locked="0"/>
    </xf>
    <xf numFmtId="37" fontId="1" fillId="3" borderId="0" xfId="17" applyNumberFormat="1" applyFont="1" applyFill="1" applyAlignment="1" applyProtection="1">
      <alignment horizontal="center"/>
      <protection locked="0"/>
    </xf>
    <xf numFmtId="9" fontId="1" fillId="3" borderId="0" xfId="19" applyFont="1" applyFill="1" applyAlignment="1" applyProtection="1">
      <alignment/>
      <protection locked="0"/>
    </xf>
    <xf numFmtId="49" fontId="1" fillId="3" borderId="0" xfId="0" applyNumberFormat="1" applyFont="1" applyFill="1" applyAlignment="1" applyProtection="1">
      <alignment horizontal="center"/>
      <protection locked="0"/>
    </xf>
    <xf numFmtId="170" fontId="1" fillId="3" borderId="0" xfId="0" applyNumberFormat="1" applyFont="1" applyFill="1" applyAlignment="1" applyProtection="1">
      <alignment horizontal="center"/>
      <protection locked="0"/>
    </xf>
    <xf numFmtId="10" fontId="1" fillId="0" borderId="0" xfId="19" applyNumberFormat="1" applyFont="1" applyFill="1" applyAlignment="1">
      <alignment/>
    </xf>
    <xf numFmtId="0" fontId="3" fillId="0" borderId="0" xfId="0" applyFont="1" applyAlignment="1">
      <alignment/>
    </xf>
    <xf numFmtId="44" fontId="0" fillId="2" borderId="0" xfId="17" applyFill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4" fontId="0" fillId="2" borderId="0" xfId="0" applyNumberFormat="1" applyFill="1" applyAlignment="1">
      <alignment/>
    </xf>
    <xf numFmtId="37" fontId="0" fillId="2" borderId="0" xfId="17" applyNumberFormat="1" applyFill="1" applyAlignment="1">
      <alignment horizontal="center"/>
    </xf>
    <xf numFmtId="0" fontId="0" fillId="2" borderId="0" xfId="0" applyFill="1" applyAlignment="1">
      <alignment/>
    </xf>
    <xf numFmtId="0" fontId="5" fillId="3" borderId="0" xfId="0" applyFont="1" applyFill="1" applyAlignment="1" applyProtection="1">
      <alignment horizontal="center"/>
      <protection locked="0"/>
    </xf>
    <xf numFmtId="44" fontId="0" fillId="3" borderId="0" xfId="17" applyFont="1" applyFill="1" applyAlignment="1" applyProtection="1">
      <alignment/>
      <protection locked="0"/>
    </xf>
    <xf numFmtId="44" fontId="0" fillId="3" borderId="1" xfId="17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" fillId="2" borderId="0" xfId="17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5.7109375" style="0" customWidth="1"/>
    <col min="2" max="2" width="10.7109375" style="0" customWidth="1"/>
    <col min="3" max="3" width="16.421875" style="0" customWidth="1"/>
    <col min="4" max="4" width="10.7109375" style="0" customWidth="1"/>
    <col min="5" max="5" width="16.57421875" style="0" customWidth="1"/>
    <col min="6" max="6" width="12.7109375" style="0" customWidth="1"/>
    <col min="7" max="7" width="16.7109375" style="0" customWidth="1"/>
    <col min="8" max="8" width="10.140625" style="0" customWidth="1"/>
    <col min="9" max="9" width="8.00390625" style="0" customWidth="1"/>
  </cols>
  <sheetData>
    <row r="1" spans="1:8" ht="18.75">
      <c r="A1" s="22" t="s">
        <v>34</v>
      </c>
      <c r="B1" s="24"/>
      <c r="C1" s="21"/>
      <c r="D1" s="24"/>
      <c r="E1" s="21"/>
      <c r="F1" s="24"/>
      <c r="G1" s="21"/>
      <c r="H1" s="24"/>
    </row>
    <row r="2" spans="1:8" ht="18.75">
      <c r="A2" s="22" t="s">
        <v>35</v>
      </c>
      <c r="B2" s="24"/>
      <c r="C2" s="21"/>
      <c r="D2" s="24"/>
      <c r="E2" s="24"/>
      <c r="F2" s="24"/>
      <c r="G2" s="21"/>
      <c r="H2" s="24"/>
    </row>
    <row r="4" spans="1:7" ht="12.75">
      <c r="A4" s="23" t="s">
        <v>36</v>
      </c>
      <c r="G4" s="1"/>
    </row>
    <row r="5" spans="1:8" ht="15.75">
      <c r="A5" s="23" t="s">
        <v>37</v>
      </c>
      <c r="B5" s="4"/>
      <c r="C5" s="3"/>
      <c r="D5" s="4" t="s">
        <v>3</v>
      </c>
      <c r="E5" s="3"/>
      <c r="F5" s="4"/>
      <c r="G5" s="3"/>
      <c r="H5" s="4"/>
    </row>
    <row r="6" spans="1:8" ht="15.75">
      <c r="A6" s="23" t="s">
        <v>77</v>
      </c>
      <c r="B6" s="4"/>
      <c r="C6" s="3"/>
      <c r="D6" s="4"/>
      <c r="E6" s="3"/>
      <c r="F6" s="4"/>
      <c r="G6" s="3"/>
      <c r="H6" s="4"/>
    </row>
    <row r="7" spans="1:8" ht="15.75">
      <c r="A7" s="1"/>
      <c r="B7" s="4"/>
      <c r="C7" s="3"/>
      <c r="D7" s="4"/>
      <c r="E7" s="3"/>
      <c r="F7" s="4"/>
      <c r="G7" s="3"/>
      <c r="H7" s="4"/>
    </row>
    <row r="8" spans="1:8" ht="12.75">
      <c r="A8" s="2" t="s">
        <v>0</v>
      </c>
      <c r="B8" s="35"/>
      <c r="C8" s="2" t="s">
        <v>1</v>
      </c>
      <c r="D8" s="33"/>
      <c r="E8" s="2" t="s">
        <v>76</v>
      </c>
      <c r="F8" s="29"/>
      <c r="G8" s="2" t="s">
        <v>19</v>
      </c>
      <c r="H8" s="20">
        <f>B12-B11</f>
        <v>0</v>
      </c>
    </row>
    <row r="9" spans="1:8" ht="12.75">
      <c r="A9" s="2" t="s">
        <v>12</v>
      </c>
      <c r="B9" s="30"/>
      <c r="C9" s="2" t="s">
        <v>2</v>
      </c>
      <c r="D9" s="29"/>
      <c r="E9" s="2" t="s">
        <v>95</v>
      </c>
      <c r="F9" s="30"/>
      <c r="G9" s="2" t="s">
        <v>21</v>
      </c>
      <c r="H9" s="15" t="e">
        <f>SUM(1*F11*(1.25/B10))</f>
        <v>#DIV/0!</v>
      </c>
    </row>
    <row r="10" spans="1:8" ht="12.75">
      <c r="A10" s="2" t="s">
        <v>13</v>
      </c>
      <c r="B10" s="30"/>
      <c r="C10" s="2" t="s">
        <v>27</v>
      </c>
      <c r="D10" s="29"/>
      <c r="E10" s="2" t="s">
        <v>4</v>
      </c>
      <c r="F10" s="29"/>
      <c r="G10" s="2" t="s">
        <v>22</v>
      </c>
      <c r="H10" s="15">
        <f>SUM(1*F11*F9/6)</f>
        <v>0</v>
      </c>
    </row>
    <row r="11" spans="1:8" ht="12.75">
      <c r="A11" s="2" t="s">
        <v>5</v>
      </c>
      <c r="B11" s="36"/>
      <c r="C11" s="2" t="s">
        <v>7</v>
      </c>
      <c r="D11" s="29"/>
      <c r="E11" s="2" t="s">
        <v>33</v>
      </c>
      <c r="F11" s="31"/>
      <c r="G11" s="2" t="s">
        <v>23</v>
      </c>
      <c r="H11" s="15" t="e">
        <f>SUM(H9+H10)</f>
        <v>#DIV/0!</v>
      </c>
    </row>
    <row r="12" spans="1:8" ht="12.75">
      <c r="A12" s="2" t="s">
        <v>6</v>
      </c>
      <c r="B12" s="36"/>
      <c r="C12" s="6" t="s">
        <v>14</v>
      </c>
      <c r="D12" s="34"/>
      <c r="E12" s="2" t="s">
        <v>38</v>
      </c>
      <c r="F12" s="29"/>
      <c r="G12" s="2" t="s">
        <v>32</v>
      </c>
      <c r="H12" s="20" t="e">
        <f>SUM(H8*H11)</f>
        <v>#DIV/0!</v>
      </c>
    </row>
    <row r="13" spans="3:8" ht="12.75">
      <c r="C13" s="2" t="s">
        <v>10</v>
      </c>
      <c r="D13" s="32"/>
      <c r="E13" s="2" t="s">
        <v>17</v>
      </c>
      <c r="F13" s="32"/>
      <c r="G13" s="2" t="s">
        <v>94</v>
      </c>
      <c r="H13" s="11">
        <f>SUM(F9*H8)</f>
        <v>0</v>
      </c>
    </row>
    <row r="14" spans="1:8" ht="15.75">
      <c r="A14" s="1"/>
      <c r="B14" s="4"/>
      <c r="C14" s="3"/>
      <c r="D14" s="4"/>
      <c r="E14" s="3"/>
      <c r="F14" s="4"/>
      <c r="G14" s="3"/>
      <c r="H14" s="4"/>
    </row>
    <row r="15" spans="1:8" ht="15.75">
      <c r="A15" s="23" t="s">
        <v>71</v>
      </c>
      <c r="B15" s="4"/>
      <c r="C15" s="3"/>
      <c r="D15" s="4"/>
      <c r="E15" s="3"/>
      <c r="F15" s="4"/>
      <c r="G15" s="3"/>
      <c r="H15" s="4"/>
    </row>
    <row r="16" spans="1:8" ht="15.75">
      <c r="A16" s="1"/>
      <c r="B16" s="4"/>
      <c r="C16" s="3"/>
      <c r="D16" s="14" t="s">
        <v>8</v>
      </c>
      <c r="E16" s="3"/>
      <c r="F16" s="14" t="s">
        <v>9</v>
      </c>
      <c r="G16" s="3"/>
      <c r="H16" s="4"/>
    </row>
    <row r="17" spans="1:8" ht="15.75">
      <c r="A17" s="12" t="s">
        <v>15</v>
      </c>
      <c r="B17" s="7"/>
      <c r="C17" s="4"/>
      <c r="E17" s="4"/>
      <c r="F17" s="11">
        <f>SUM(B9*B10)</f>
        <v>0</v>
      </c>
      <c r="G17" s="4"/>
      <c r="H17" s="4"/>
    </row>
    <row r="18" spans="1:7" ht="15">
      <c r="A18" s="3" t="s">
        <v>11</v>
      </c>
      <c r="C18" s="1"/>
      <c r="D18" s="9">
        <f>SUM(D8*D9/100)</f>
        <v>0</v>
      </c>
      <c r="E18" s="1"/>
      <c r="F18" s="10">
        <f>SUM(((D8*D9)/100)*F17)</f>
        <v>0</v>
      </c>
      <c r="G18" s="1"/>
    </row>
    <row r="19" spans="1:7" ht="15">
      <c r="A19" s="3" t="s">
        <v>16</v>
      </c>
      <c r="C19" s="1"/>
      <c r="D19" s="10">
        <f>SUM(F12)</f>
        <v>0</v>
      </c>
      <c r="E19" s="1"/>
      <c r="F19" s="10">
        <f>SUM(F17*F12)</f>
        <v>0</v>
      </c>
      <c r="G19" s="1"/>
    </row>
    <row r="20" spans="1:7" ht="15">
      <c r="A20" s="3" t="s">
        <v>18</v>
      </c>
      <c r="C20" s="1"/>
      <c r="D20" s="10">
        <f>SUM((D18+D19)*F13)</f>
        <v>0</v>
      </c>
      <c r="E20" s="1"/>
      <c r="F20" s="10">
        <f>SUM(F17*D20)</f>
        <v>0</v>
      </c>
      <c r="G20" s="1"/>
    </row>
    <row r="21" spans="1:7" ht="15">
      <c r="A21" s="3" t="s">
        <v>20</v>
      </c>
      <c r="C21" s="1"/>
      <c r="D21" s="10">
        <f>SUM(H13/100*F10)</f>
        <v>0</v>
      </c>
      <c r="E21" s="1"/>
      <c r="F21" s="10">
        <f>SUM(F17*D21)</f>
        <v>0</v>
      </c>
      <c r="G21" s="1"/>
    </row>
    <row r="22" spans="1:7" ht="15">
      <c r="A22" s="3" t="s">
        <v>24</v>
      </c>
      <c r="C22" s="1"/>
      <c r="D22" s="16">
        <f>SUM((1-D12)*(D18+(SUM(D19+D20+D21)/2)))*(D13*(H8/365))</f>
        <v>0</v>
      </c>
      <c r="E22" s="1"/>
      <c r="F22" s="16">
        <f>SUM(F17*D22)</f>
        <v>0</v>
      </c>
      <c r="G22" s="1"/>
    </row>
    <row r="23" spans="1:7" ht="15">
      <c r="A23" s="3"/>
      <c r="C23" s="1"/>
      <c r="D23" s="5"/>
      <c r="E23" s="1"/>
      <c r="F23" s="5"/>
      <c r="G23" s="1"/>
    </row>
    <row r="24" spans="1:6" ht="15">
      <c r="A24" s="3" t="s">
        <v>72</v>
      </c>
      <c r="D24" s="10">
        <f>SUM(D18:D22)</f>
        <v>0</v>
      </c>
      <c r="F24" s="10">
        <f>SUM(F18:F22)</f>
        <v>0</v>
      </c>
    </row>
    <row r="25" spans="1:6" ht="15">
      <c r="A25" s="13"/>
      <c r="D25" s="5"/>
      <c r="F25" s="5"/>
    </row>
    <row r="26" spans="1:7" ht="15">
      <c r="A26" s="3" t="s">
        <v>25</v>
      </c>
      <c r="B26" s="17"/>
      <c r="D26" s="16" t="e">
        <f>SUM(H8*H9*F8)</f>
        <v>#DIV/0!</v>
      </c>
      <c r="F26" s="16" t="e">
        <f>SUM(F17*D26)</f>
        <v>#DIV/0!</v>
      </c>
      <c r="G26" s="38" t="s">
        <v>73</v>
      </c>
    </row>
    <row r="27" spans="1:6" ht="15">
      <c r="A27" s="13"/>
      <c r="D27" s="5"/>
      <c r="F27" s="5"/>
    </row>
    <row r="28" spans="1:7" ht="15">
      <c r="A28" s="3" t="s">
        <v>26</v>
      </c>
      <c r="D28" s="10" t="e">
        <f>SUM(D24+D26)</f>
        <v>#DIV/0!</v>
      </c>
      <c r="F28" s="10" t="e">
        <f>SUM(F24+F26)</f>
        <v>#DIV/0!</v>
      </c>
      <c r="G28" s="18"/>
    </row>
    <row r="29" spans="1:6" ht="15">
      <c r="A29" s="13"/>
      <c r="B29" s="2" t="s">
        <v>28</v>
      </c>
      <c r="C29" s="15" t="e">
        <f>SUM(D8+H8*H11)</f>
        <v>#DIV/0!</v>
      </c>
      <c r="D29" s="5"/>
      <c r="E29" s="20" t="e">
        <f>SUM(C29*F17)</f>
        <v>#DIV/0!</v>
      </c>
      <c r="F29" s="5"/>
    </row>
    <row r="30" spans="1:6" ht="15">
      <c r="A30" s="13"/>
      <c r="B30" s="2" t="s">
        <v>29</v>
      </c>
      <c r="C30" s="61" t="e">
        <f>SUM((D28+D11)/C29)*100</f>
        <v>#DIV/0!</v>
      </c>
      <c r="D30" s="5"/>
      <c r="F30" s="5"/>
    </row>
    <row r="31" spans="1:6" ht="15">
      <c r="A31" s="13"/>
      <c r="D31" s="5"/>
      <c r="F31" s="5"/>
    </row>
    <row r="32" spans="1:6" ht="15">
      <c r="A32" s="3" t="s">
        <v>30</v>
      </c>
      <c r="D32" s="16" t="e">
        <f>SUM((C29*D10)/100-D11)</f>
        <v>#DIV/0!</v>
      </c>
      <c r="F32" s="16" t="e">
        <f>SUM(F17*D32)</f>
        <v>#DIV/0!</v>
      </c>
    </row>
    <row r="33" spans="1:6" ht="15">
      <c r="A33" s="8"/>
      <c r="D33" s="5"/>
      <c r="F33" s="5"/>
    </row>
    <row r="34" spans="1:7" ht="15.75" thickBot="1">
      <c r="A34" s="3" t="s">
        <v>31</v>
      </c>
      <c r="D34" s="19" t="e">
        <f>SUM(D32-D28)</f>
        <v>#DIV/0!</v>
      </c>
      <c r="F34" s="19" t="e">
        <f>SUM(F32-F28)</f>
        <v>#DIV/0!</v>
      </c>
      <c r="G34" t="s">
        <v>74</v>
      </c>
    </row>
    <row r="35" spans="4:6" ht="13.5" thickTop="1">
      <c r="D35" s="5"/>
      <c r="F35" s="5"/>
    </row>
    <row r="36" spans="1:6" ht="15">
      <c r="A36" s="3" t="s">
        <v>75</v>
      </c>
      <c r="D36" s="37"/>
      <c r="F36" s="39" t="e">
        <f>SUM(F26+F34)</f>
        <v>#DIV/0!</v>
      </c>
    </row>
    <row r="37" spans="4:6" ht="12.75">
      <c r="D37" s="5"/>
      <c r="F37" s="5"/>
    </row>
  </sheetData>
  <sheetProtection password="AB8A" sheet="1" objects="1" scenarios="1"/>
  <printOptions/>
  <pageMargins left="0.23" right="0.28" top="0.51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9">
      <selection activeCell="E52" sqref="E52"/>
    </sheetView>
  </sheetViews>
  <sheetFormatPr defaultColWidth="9.140625" defaultRowHeight="12.75"/>
  <cols>
    <col min="1" max="1" width="42.140625" style="0" customWidth="1"/>
    <col min="2" max="2" width="5.421875" style="0" customWidth="1"/>
    <col min="3" max="4" width="15.7109375" style="0" customWidth="1"/>
  </cols>
  <sheetData>
    <row r="1" spans="1:5" s="58" customFormat="1" ht="18.75">
      <c r="A1" s="22" t="s">
        <v>34</v>
      </c>
      <c r="B1" s="59"/>
      <c r="C1" s="59"/>
      <c r="D1" s="59"/>
      <c r="E1" s="60"/>
    </row>
    <row r="2" spans="1:4" s="57" customFormat="1" ht="18.75">
      <c r="A2" s="22" t="s">
        <v>63</v>
      </c>
      <c r="B2" s="22"/>
      <c r="C2" s="22"/>
      <c r="D2" s="22"/>
    </row>
    <row r="3" spans="1:4" ht="18.75">
      <c r="A3" s="22" t="s">
        <v>92</v>
      </c>
      <c r="B3" s="26"/>
      <c r="C3" s="26"/>
      <c r="D3" s="26"/>
    </row>
    <row r="4" spans="1:4" s="8" customFormat="1" ht="15">
      <c r="A4" s="40"/>
      <c r="B4" s="41"/>
      <c r="C4" s="41"/>
      <c r="D4" s="41"/>
    </row>
    <row r="5" spans="1:4" s="44" customFormat="1" ht="11.25">
      <c r="A5" s="45" t="s">
        <v>78</v>
      </c>
      <c r="B5" s="43"/>
      <c r="C5" s="43"/>
      <c r="D5" s="43"/>
    </row>
    <row r="6" s="46" customFormat="1" ht="11.25">
      <c r="A6" s="45" t="s">
        <v>79</v>
      </c>
    </row>
    <row r="7" spans="1:4" s="44" customFormat="1" ht="11.25">
      <c r="A7" s="45" t="s">
        <v>93</v>
      </c>
      <c r="B7" s="43"/>
      <c r="C7" s="43"/>
      <c r="D7" s="43"/>
    </row>
    <row r="8" spans="1:4" s="44" customFormat="1" ht="11.25">
      <c r="A8" s="45" t="s">
        <v>82</v>
      </c>
      <c r="B8" s="43"/>
      <c r="C8" s="43"/>
      <c r="D8" s="43"/>
    </row>
    <row r="9" spans="1:4" s="44" customFormat="1" ht="11.25">
      <c r="A9" s="45" t="s">
        <v>83</v>
      </c>
      <c r="B9" s="43"/>
      <c r="C9" s="43"/>
      <c r="D9" s="43"/>
    </row>
    <row r="10" spans="1:4" s="44" customFormat="1" ht="11.25">
      <c r="A10" s="45" t="s">
        <v>84</v>
      </c>
      <c r="B10" s="43"/>
      <c r="C10" s="43"/>
      <c r="D10" s="43"/>
    </row>
    <row r="11" spans="1:4" s="44" customFormat="1" ht="11.25">
      <c r="A11" s="45" t="s">
        <v>86</v>
      </c>
      <c r="B11" s="43"/>
      <c r="C11" s="43"/>
      <c r="D11" s="43"/>
    </row>
    <row r="12" spans="1:4" s="44" customFormat="1" ht="11.25">
      <c r="A12" s="45" t="s">
        <v>88</v>
      </c>
      <c r="B12" s="43"/>
      <c r="C12" s="43"/>
      <c r="D12" s="43"/>
    </row>
    <row r="13" spans="1:4" s="44" customFormat="1" ht="11.25">
      <c r="A13" s="45" t="s">
        <v>89</v>
      </c>
      <c r="B13" s="43"/>
      <c r="C13" s="43"/>
      <c r="D13" s="43"/>
    </row>
    <row r="14" spans="1:4" s="44" customFormat="1" ht="11.25">
      <c r="A14" s="45" t="s">
        <v>90</v>
      </c>
      <c r="B14" s="43"/>
      <c r="C14" s="43"/>
      <c r="D14" s="43"/>
    </row>
    <row r="16" ht="15">
      <c r="A16" s="47" t="s">
        <v>80</v>
      </c>
    </row>
    <row r="17" spans="1:3" ht="15.75">
      <c r="A17" s="1" t="s">
        <v>69</v>
      </c>
      <c r="C17" s="52"/>
    </row>
    <row r="18" spans="1:3" ht="15.75">
      <c r="A18" s="1"/>
      <c r="C18" s="27"/>
    </row>
    <row r="19" ht="15">
      <c r="A19" s="48" t="s">
        <v>81</v>
      </c>
    </row>
    <row r="20" ht="15">
      <c r="A20" s="3" t="s">
        <v>85</v>
      </c>
    </row>
    <row r="21" ht="12.75">
      <c r="A21" s="25" t="s">
        <v>3</v>
      </c>
    </row>
    <row r="22" spans="1:3" ht="12.75">
      <c r="A22" s="25" t="s">
        <v>39</v>
      </c>
      <c r="C22" s="53"/>
    </row>
    <row r="23" spans="1:3" ht="12.75">
      <c r="A23" s="25" t="s">
        <v>40</v>
      </c>
      <c r="C23" s="53"/>
    </row>
    <row r="24" spans="1:3" ht="12.75">
      <c r="A24" s="25" t="s">
        <v>41</v>
      </c>
      <c r="C24" s="53"/>
    </row>
    <row r="25" spans="1:3" ht="12.75">
      <c r="A25" s="25" t="s">
        <v>42</v>
      </c>
      <c r="C25" s="53"/>
    </row>
    <row r="26" spans="1:3" ht="12.75">
      <c r="A26" s="25" t="s">
        <v>43</v>
      </c>
      <c r="C26" s="53"/>
    </row>
    <row r="27" spans="1:3" ht="12.75">
      <c r="A27" s="25" t="s">
        <v>44</v>
      </c>
      <c r="C27" s="53"/>
    </row>
    <row r="28" spans="1:3" ht="12.75">
      <c r="A28" s="25" t="s">
        <v>45</v>
      </c>
      <c r="C28" s="53"/>
    </row>
    <row r="29" spans="1:3" ht="12.75">
      <c r="A29" s="25" t="s">
        <v>55</v>
      </c>
      <c r="C29" s="53"/>
    </row>
    <row r="30" spans="1:3" ht="12.75">
      <c r="A30" s="25" t="s">
        <v>46</v>
      </c>
      <c r="C30" s="53"/>
    </row>
    <row r="31" spans="1:3" ht="12.75">
      <c r="A31" s="25" t="s">
        <v>47</v>
      </c>
      <c r="C31" s="53"/>
    </row>
    <row r="32" spans="1:3" ht="12.75">
      <c r="A32" s="25" t="s">
        <v>48</v>
      </c>
      <c r="C32" s="53"/>
    </row>
    <row r="33" spans="1:3" ht="12.75">
      <c r="A33" s="25" t="s">
        <v>49</v>
      </c>
      <c r="C33" s="53"/>
    </row>
    <row r="34" spans="1:3" ht="12.75">
      <c r="A34" s="25" t="s">
        <v>50</v>
      </c>
      <c r="C34" s="53"/>
    </row>
    <row r="35" spans="1:3" ht="12.75">
      <c r="A35" s="25" t="s">
        <v>51</v>
      </c>
      <c r="C35" s="53"/>
    </row>
    <row r="36" spans="1:3" ht="12.75">
      <c r="A36" s="25" t="s">
        <v>52</v>
      </c>
      <c r="C36" s="53"/>
    </row>
    <row r="37" spans="1:3" ht="12.75">
      <c r="A37" s="25" t="s">
        <v>53</v>
      </c>
      <c r="C37" s="53"/>
    </row>
    <row r="38" spans="1:3" ht="12.75">
      <c r="A38" s="25" t="s">
        <v>54</v>
      </c>
      <c r="C38" s="53"/>
    </row>
    <row r="39" spans="1:3" ht="12.75">
      <c r="A39" s="25" t="s">
        <v>56</v>
      </c>
      <c r="C39" s="53"/>
    </row>
    <row r="40" spans="1:3" ht="12.75">
      <c r="A40" s="25" t="s">
        <v>57</v>
      </c>
      <c r="C40" s="53"/>
    </row>
    <row r="41" spans="1:3" ht="12.75">
      <c r="A41" s="25" t="s">
        <v>58</v>
      </c>
      <c r="C41" s="53"/>
    </row>
    <row r="42" spans="1:3" ht="12.75">
      <c r="A42" s="25" t="s">
        <v>59</v>
      </c>
      <c r="C42" s="53"/>
    </row>
    <row r="43" spans="1:3" ht="12.75">
      <c r="A43" s="25" t="s">
        <v>60</v>
      </c>
      <c r="C43" s="53"/>
    </row>
    <row r="44" spans="1:3" ht="12.75">
      <c r="A44" s="25" t="s">
        <v>61</v>
      </c>
      <c r="C44" s="54"/>
    </row>
    <row r="45" spans="1:3" ht="12.75">
      <c r="A45" s="25"/>
      <c r="C45" s="5"/>
    </row>
    <row r="46" spans="1:4" ht="15">
      <c r="A46" s="3" t="s">
        <v>62</v>
      </c>
      <c r="C46" s="5"/>
      <c r="D46" s="49">
        <f>SUM(C22:C44)</f>
        <v>0</v>
      </c>
    </row>
    <row r="49" ht="15">
      <c r="A49" s="3" t="s">
        <v>64</v>
      </c>
    </row>
    <row r="51" spans="1:3" ht="12.75">
      <c r="A51" s="1" t="s">
        <v>91</v>
      </c>
      <c r="C51" s="55"/>
    </row>
    <row r="52" spans="1:3" ht="12.75">
      <c r="A52" s="1" t="s">
        <v>87</v>
      </c>
      <c r="C52" s="55"/>
    </row>
    <row r="54" spans="1:4" ht="12.75">
      <c r="A54" s="1" t="s">
        <v>65</v>
      </c>
      <c r="D54" s="50">
        <f>SUM(C51*C52*C17)</f>
        <v>0</v>
      </c>
    </row>
    <row r="55" ht="12.75">
      <c r="A55" s="42"/>
    </row>
    <row r="56" ht="12.75">
      <c r="A56" s="1" t="s">
        <v>66</v>
      </c>
    </row>
    <row r="57" spans="1:4" ht="12.75">
      <c r="A57" s="1" t="s">
        <v>70</v>
      </c>
      <c r="C57" s="56"/>
      <c r="D57" s="28" t="s">
        <v>3</v>
      </c>
    </row>
    <row r="58" ht="12.75">
      <c r="A58" s="42"/>
    </row>
    <row r="59" spans="1:4" ht="12.75">
      <c r="A59" s="1" t="s">
        <v>67</v>
      </c>
      <c r="D59" s="51">
        <f>SUM(D54*C57)</f>
        <v>0</v>
      </c>
    </row>
    <row r="61" spans="1:4" ht="15">
      <c r="A61" s="3" t="s">
        <v>68</v>
      </c>
      <c r="D61" s="49" t="e">
        <f>SUM(D46/D59)</f>
        <v>#DIV/0!</v>
      </c>
    </row>
  </sheetData>
  <sheetProtection password="AB8A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Dustin Eldridge</cp:lastModifiedBy>
  <cp:lastPrinted>2009-09-17T17:53:19Z</cp:lastPrinted>
  <dcterms:created xsi:type="dcterms:W3CDTF">2007-11-05T19:15:20Z</dcterms:created>
  <dcterms:modified xsi:type="dcterms:W3CDTF">2009-09-25T14:39:29Z</dcterms:modified>
  <cp:category/>
  <cp:version/>
  <cp:contentType/>
  <cp:contentStatus/>
</cp:coreProperties>
</file>